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395" windowHeight="10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<sst xmlns="http://schemas.openxmlformats.org/spreadsheetml/2006/main" count="43" uniqueCount="36">
  <si>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</si>
  <si>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</si>
  <si>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</si>
  <si>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</si>
  <si>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</si>
  <si>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</si>
  <si>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</si>
  <si>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</si>
  <si>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</si>
  <si>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</si>
  <si>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</si>
  <si>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</si>
  <si>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</si>
  <si>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</si>
  <si>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</si>
  <si>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</si>
  <si>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</si>
  <si>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</si>
  <si>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</si>
  <si>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</si>
  <si>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</si>
  <si>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</si>
  <si>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</si>
  <si>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</si>
  <si>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</si>
  <si>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</si>
  <si>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</si>
  <si>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</si>
  <si>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</si>
  <si>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</si>
  <si>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</si>
  <si>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</si>
  <si>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</si>
  <si>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 xml:space="preserve">burial project </t>
  </si>
  <si>
    <t>election</t>
  </si>
  <si>
    <t xml:space="preserve">£11129.76 from charity closure funds for playground improvements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</si>
</sst>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8">
      <selection activeCell="F27" sqref="F27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29</v>
      </c>
    </row>
    <row r="5" spans="1:13" ht="99" customHeight="1">
      <c r="A5" s="47" t="s">
        <v>30</v>
      </c>
      <c r="B5" s="48"/>
      <c r="C5" s="48"/>
      <c r="D5" s="48"/>
      <c r="E5" s="48"/>
      <c r="F5" s="48"/>
      <c r="G5" s="48"/>
      <c r="H5" s="48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31</v>
      </c>
      <c r="E8" s="27"/>
      <c r="F8" s="38" t="s">
        <v>32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146575</v>
      </c>
      <c r="F11" s="8">
        <v>97895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100231</v>
      </c>
      <c r="F13" s="8">
        <v>103238</v>
      </c>
      <c r="G13" s="5">
        <f>F13-D13</f>
        <v>3007</v>
      </c>
      <c r="H13" s="6">
        <f>IF((D13&gt;F13),(D13-F13)/D13,IF(D13&lt;F13,-(D13-F13)/D13,IF(D13=F13,0)))</f>
        <v>0.03000069838672666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17781</v>
      </c>
      <c r="F15" s="8">
        <v>29522</v>
      </c>
      <c r="G15" s="5">
        <f>F15-D15</f>
        <v>11741</v>
      </c>
      <c r="H15" s="6">
        <f>IF((D15&gt;F15),(D15-F15)/D15,IF(D15&lt;F15,-(D15-F15)/D15,IF(D15=F15,0)))</f>
        <v>0.6603115685282043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/>
      <c r="N15" s="3" t="s">
        <v>35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22340</v>
      </c>
      <c r="F17" s="8">
        <v>24235</v>
      </c>
      <c r="G17" s="5">
        <f>F17-D17</f>
        <v>1895</v>
      </c>
      <c r="H17" s="6">
        <f>IF((D17&gt;F17),(D17-F17)/D17,IF(D17&lt;F17,-(D17-F17)/D17,IF(D17=F17,0)))</f>
        <v>0.08482542524619517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144352</v>
      </c>
      <c r="F21" s="8">
        <v>153674</v>
      </c>
      <c r="G21" s="5">
        <f>F21-D21</f>
        <v>9322</v>
      </c>
      <c r="H21" s="6">
        <f>IF((D21&gt;F21),(D21-F21)/D21,IF(D21&lt;F21,-(D21-F21)/D21,IF(D21=F21,0)))</f>
        <v>0.0645782531589448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97895</v>
      </c>
      <c r="F23" s="2">
        <f>F11+F13+F15-F17-F19-F21</f>
        <v>52746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97895</v>
      </c>
      <c r="F26" s="8">
        <v>52746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360102</v>
      </c>
      <c r="F28" s="8">
        <v>384381</v>
      </c>
      <c r="G28" s="5">
        <f>F28-D28</f>
        <v>24279</v>
      </c>
      <c r="H28" s="6">
        <f>IF((D28&gt;F28),(D28-F28)/D28,IF(D28&lt;F28,-(D28-F28)/D28,IF(D28=F28,0)))</f>
        <v>0.06742256360697803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cols>
    <col min="2" max="2" width="15.7109375" style="0" customWidth="1"/>
  </cols>
  <sheetData>
    <row r="1" ht="15.75" customHeight="1">
      <c r="A1" s="32" t="s">
        <v>22</v>
      </c>
    </row>
    <row r="2" ht="15.75" customHeight="1">
      <c r="A2" s="41" t="s">
        <v>28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33</v>
      </c>
      <c r="D7" s="34">
        <v>4000</v>
      </c>
    </row>
    <row r="8" spans="2:4" ht="15" customHeight="1">
      <c r="B8" s="34" t="s">
        <v>34</v>
      </c>
      <c r="D8" s="34">
        <v>2000</v>
      </c>
    </row>
    <row r="9" spans="2:4" ht="15">
      <c r="B9" s="34"/>
      <c r="D9" s="34"/>
    </row>
    <row r="10" spans="2:4" ht="15">
      <c r="B10" s="34"/>
      <c r="D10" s="34"/>
    </row>
    <row r="11" spans="2:4" ht="15">
      <c r="B11" s="34"/>
      <c r="D11" s="34"/>
    </row>
    <row r="12" spans="2:4" ht="15">
      <c r="B12" s="34"/>
      <c r="D12" s="34"/>
    </row>
    <row r="13" spans="2:4" ht="15">
      <c r="B13" s="34"/>
      <c r="D13" s="34"/>
    </row>
    <row r="14" ht="15">
      <c r="E14" s="33">
        <f>SUM(D7:D13)</f>
        <v>6000</v>
      </c>
    </row>
    <row r="16" spans="1:4" ht="15">
      <c r="A16" s="31" t="s">
        <v>25</v>
      </c>
      <c r="D16" s="34">
        <v>46746</v>
      </c>
    </row>
    <row r="17" ht="15">
      <c r="E17" s="33">
        <f>D16</f>
        <v>46746</v>
      </c>
    </row>
    <row r="18" spans="1:6" ht="15.75" thickBot="1">
      <c r="A18" s="31" t="s">
        <v>26</v>
      </c>
      <c r="F18" s="35">
        <f>E14+E17</f>
        <v>52746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Emma Fulham</cp:lastModifiedBy>
  <cp:lastPrinted>2020-03-19T12:45:09Z</cp:lastPrinted>
  <dcterms:created xsi:type="dcterms:W3CDTF">2012-07-11T10:01:28Z</dcterms:created>
  <dcterms:modified xsi:type="dcterms:W3CDTF">2023-04-20T18:35:05Z</dcterms:modified>
  <cp:category/>
  <cp:version/>
  <cp:contentType/>
  <cp:contentStatus/>
</cp:coreProperties>
</file>