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<sst xmlns="http://schemas.openxmlformats.org/spreadsheetml/2006/main" count="52" uniqueCount="45">
  <si>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</si>
  <si>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</si>
  <si>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</si>
  <si>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</si>
  <si>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</si>
  <si>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</si>
  <si>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</si>
  <si>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</si>
  <si>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</si>
  <si>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</si>
  <si>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</si>
  <si>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</si>
  <si>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</si>
  <si>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</si>
  <si>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</si>
  <si>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</si>
  <si>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</si>
  <si>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</si>
  <si>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</si>
  <si>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</si>
  <si>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</si>
  <si>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</si>
  <si>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</si>
  <si>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</si>
  <si>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</si>
  <si>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</si>
  <si>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</si>
  <si>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</si>
  <si>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</si>
  <si>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</si>
  <si>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</si>
  <si>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 xml:space="preserve">Danehill Parish Council </t>
  </si>
  <si>
    <t xml:space="preserve">East Sussex </t>
  </si>
  <si>
    <t>2019/20</t>
  </si>
  <si>
    <t>2020/21</t>
  </si>
  <si>
    <t>Large VAT reclaim in 2019/20 18k vs 7k in 2020/21</t>
  </si>
  <si>
    <t xml:space="preserve">Burial Ground </t>
  </si>
  <si>
    <t xml:space="preserve">Rec </t>
  </si>
  <si>
    <t xml:space="preserve">Play area </t>
  </si>
  <si>
    <t xml:space="preserve">Fingerposts </t>
  </si>
  <si>
    <t xml:space="preserve">War Memorial </t>
  </si>
  <si>
    <t>Jubillee Green</t>
  </si>
  <si>
    <t xml:space="preserve">Election </t>
  </si>
  <si>
    <t xml:space="preserve">Wall </t>
  </si>
  <si>
    <t xml:space="preserve">Memorial Gdn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</si>
</sst>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2">
      <selection activeCell="F18" sqref="F18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9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9"/>
    </row>
    <row r="2" spans="1:13" ht="15.75">
      <c r="A2" s="29" t="s">
        <v>17</v>
      </c>
      <c r="B2" s="24"/>
      <c r="C2" s="37" t="s">
        <v>31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32</v>
      </c>
      <c r="L3" s="9"/>
    </row>
    <row r="4" ht="14.25">
      <c r="A4" s="1" t="s">
        <v>29</v>
      </c>
    </row>
    <row r="5" spans="1:13" ht="99" customHeight="1">
      <c r="A5" s="47" t="s">
        <v>30</v>
      </c>
      <c r="B5" s="48"/>
      <c r="C5" s="48"/>
      <c r="D5" s="48"/>
      <c r="E5" s="48"/>
      <c r="F5" s="48"/>
      <c r="G5" s="48"/>
      <c r="H5" s="48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33</v>
      </c>
      <c r="E8" s="27"/>
      <c r="F8" s="38" t="s">
        <v>34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27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3" t="s">
        <v>2</v>
      </c>
      <c r="B11" s="43"/>
      <c r="C11" s="43"/>
      <c r="D11" s="8">
        <v>255837</v>
      </c>
      <c r="F11" s="8">
        <v>195196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4" t="s">
        <v>20</v>
      </c>
      <c r="B13" s="45"/>
      <c r="C13" s="46"/>
      <c r="D13" s="8">
        <v>96814</v>
      </c>
      <c r="F13" s="8">
        <v>98750</v>
      </c>
      <c r="G13" s="5">
        <f>F13-D13</f>
        <v>1936</v>
      </c>
      <c r="H13" s="6">
        <f>IF((D13&gt;F13),(D13-F13)/D13,IF(D13&lt;F13,-(D13-F13)/D13,IF(D13=F13,0)))</f>
        <v>0.019997107856301776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25226</v>
      </c>
      <c r="F15" s="8">
        <v>15722</v>
      </c>
      <c r="G15" s="5">
        <f>F15-D15</f>
        <v>-9504</v>
      </c>
      <c r="H15" s="6">
        <f>IF((D15&gt;F15),(D15-F15)/D15,IF(D15&lt;F15,-(D15-F15)/D15,IF(D15=F15,0)))</f>
        <v>0.37675414255133594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 t="s">
        <v>35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19111</v>
      </c>
      <c r="F17" s="8">
        <v>20189</v>
      </c>
      <c r="G17" s="5">
        <f>F17-D17</f>
        <v>1078</v>
      </c>
      <c r="H17" s="6">
        <f>IF((D17&gt;F17),(D17-F17)/D17,IF(D17&lt;F17,-(D17-F17)/D17,IF(D17=F17,0)))</f>
        <v>0.05640730469363194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163570</v>
      </c>
      <c r="F21" s="8">
        <v>142904</v>
      </c>
      <c r="G21" s="5">
        <f>F21-D21</f>
        <v>-20666</v>
      </c>
      <c r="H21" s="6">
        <f>IF((D21&gt;F21),(D21-F21)/D21,IF(D21&lt;F21,-(D21-F21)/D21,IF(D21=F21,0)))</f>
        <v>0.12634346151494774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0</v>
      </c>
      <c r="L21" s="4" t="str">
        <f>IF((H21&lt;15%)*AND(G21&lt;100000),"NO","YES")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195196</v>
      </c>
      <c r="F23" s="2">
        <f>F11+F13+F15-F17-F19-F21</f>
        <v>146575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195196</v>
      </c>
      <c r="F26" s="8">
        <v>146575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319102</v>
      </c>
      <c r="F28" s="8">
        <v>319102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F20" sqref="F20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28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36</v>
      </c>
      <c r="D7" s="34">
        <v>17637</v>
      </c>
    </row>
    <row r="8" spans="2:4" ht="15" customHeight="1">
      <c r="B8" s="34" t="s">
        <v>37</v>
      </c>
      <c r="D8" s="34">
        <v>51043</v>
      </c>
    </row>
    <row r="9" spans="2:4" ht="15">
      <c r="B9" s="34" t="s">
        <v>38</v>
      </c>
      <c r="D9" s="34">
        <v>21957</v>
      </c>
    </row>
    <row r="10" spans="2:4" ht="15">
      <c r="B10" s="34" t="s">
        <v>39</v>
      </c>
      <c r="D10" s="34">
        <v>2000</v>
      </c>
    </row>
    <row r="11" spans="2:4" ht="15">
      <c r="B11" s="34" t="s">
        <v>40</v>
      </c>
      <c r="D11" s="34">
        <v>2000</v>
      </c>
    </row>
    <row r="12" spans="2:4" ht="15">
      <c r="B12" s="34" t="s">
        <v>41</v>
      </c>
      <c r="D12" s="34">
        <v>5000</v>
      </c>
    </row>
    <row r="13" spans="2:4" ht="15">
      <c r="B13" s="34" t="s">
        <v>42</v>
      </c>
      <c r="D13" s="34">
        <v>2000</v>
      </c>
    </row>
    <row r="14" spans="2:4" ht="15">
      <c r="B14" s="34" t="s">
        <v>43</v>
      </c>
      <c r="D14" s="34">
        <v>2500</v>
      </c>
    </row>
    <row r="15" spans="2:4" ht="15">
      <c r="B15" s="34" t="s">
        <v>44</v>
      </c>
      <c r="D15" s="34">
        <v>5000</v>
      </c>
    </row>
    <row r="16" ht="15">
      <c r="E16" s="33">
        <f>SUM(D7:D15)</f>
        <v>109137</v>
      </c>
    </row>
    <row r="18" spans="1:4" ht="15">
      <c r="A18" s="31" t="s">
        <v>25</v>
      </c>
      <c r="D18" s="34">
        <v>37438.18</v>
      </c>
    </row>
    <row r="19" ht="15">
      <c r="E19" s="33">
        <f>D18</f>
        <v>37438.18</v>
      </c>
    </row>
    <row r="20" spans="1:6" ht="15.75" thickBot="1">
      <c r="A20" s="31" t="s">
        <v>26</v>
      </c>
      <c r="F20" s="35">
        <f>E16+E19</f>
        <v>146575.18</v>
      </c>
    </row>
    <row r="21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Emma Fulham</cp:lastModifiedBy>
  <cp:lastPrinted>2021-04-08T12:06:40Z</cp:lastPrinted>
  <dcterms:created xsi:type="dcterms:W3CDTF">2012-07-11T10:01:28Z</dcterms:created>
  <dcterms:modified xsi:type="dcterms:W3CDTF">2021-04-08T12:06:45Z</dcterms:modified>
  <cp:category/>
  <cp:version/>
  <cp:contentType/>
  <cp:contentStatus/>
</cp:coreProperties>
</file>